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附表(一) 三轴桩面积计算 " sheetId="7" r:id="rId1"/>
    <sheet name="附表(二) 双轴桩面积计算" sheetId="5" r:id="rId2"/>
  </sheets>
  <definedNames>
    <definedName name="_xlnm.Print_Area" localSheetId="1">'附表(二) 双轴桩面积计算'!$A$1:$D$11</definedName>
    <definedName name="_xlnm.Print_Area" localSheetId="0">'附表(一) 三轴桩面积计算 '!$A$1:$D$11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微软用户</author>
  </authors>
  <commentList>
    <comment ref="C4" authorId="0">
      <text>
        <r>
          <rPr>
            <b/>
            <sz val="9"/>
            <rFont val="幼圆"/>
            <charset val="134"/>
          </rPr>
          <t>输入数据</t>
        </r>
      </text>
    </comment>
    <comment ref="C5" authorId="1">
      <text>
        <r>
          <rPr>
            <b/>
            <sz val="9"/>
            <rFont val="宋体"/>
            <charset val="134"/>
          </rPr>
          <t>输入数据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微软用户</author>
  </authors>
  <commentList>
    <comment ref="C4" authorId="0">
      <text>
        <r>
          <rPr>
            <b/>
            <sz val="9"/>
            <rFont val="幼圆"/>
            <charset val="134"/>
          </rPr>
          <t>输入数据</t>
        </r>
      </text>
    </comment>
    <comment ref="C5" authorId="1">
      <text>
        <r>
          <rPr>
            <b/>
            <sz val="9"/>
            <rFont val="宋体"/>
            <charset val="134"/>
          </rPr>
          <t>输入数据</t>
        </r>
      </text>
    </comment>
  </commentList>
</comments>
</file>

<file path=xl/sharedStrings.xml><?xml version="1.0" encoding="utf-8"?>
<sst xmlns="http://schemas.openxmlformats.org/spreadsheetml/2006/main" count="36" uniqueCount="25">
  <si>
    <t xml:space="preserve">三轴桩径截面面积自动计算 </t>
  </si>
  <si>
    <t>序号</t>
  </si>
  <si>
    <t>名    称</t>
  </si>
  <si>
    <t>数 量(m)</t>
  </si>
  <si>
    <t>具体计算公式</t>
  </si>
  <si>
    <t>圆半径R(m)</t>
  </si>
  <si>
    <t>R半径=直径的一半</t>
  </si>
  <si>
    <t>两圆连心距ｄ(m)</t>
  </si>
  <si>
    <t>相交部分弧长圆心角θ(弧度)</t>
  </si>
  <si>
    <t>=2*ACOS(d*0.5/R),注:式中的θ必须用弧度来计量</t>
  </si>
  <si>
    <t>两圆相交部分面积(m2)</t>
  </si>
  <si>
    <t>=1/2*R^2*(θ-SIN(θ))*2</t>
  </si>
  <si>
    <t>三个圆的原始面积(m2)</t>
  </si>
  <si>
    <t>=3π*R^2</t>
  </si>
  <si>
    <t>最终面积（三个园-相交部分）</t>
  </si>
  <si>
    <t>≈R^2（3π-3*θ＋3*sin(θ)）</t>
  </si>
  <si>
    <t>三轴桩径截面积</t>
  </si>
  <si>
    <t xml:space="preserve">1.计算规则：水泥搅拌桩按投影面积×实际深度（投影面积是要扣除两圆交叉重叠部分），一般按双头或三头为一组来计算。投影面积应该是一组的面积。一组与一组间的交叉重叠部分是不扣除的，这部分在定额里面考虑了。 有原位复打的，只计算一次体积。不能重复计算。要按水泥掺量的不同，分别计算。比较麻烦的就是如何区分是原位复打还是重叠交叉了。                                                       
2.工程量计算:(1).水泥搅拌桩工程量＝桩径截面积×（设计桩顶标高－设计桩底标高＋另加长度）×根数； 
             (2).空搅部分工程量＝桩径截面积×（自然地坪标高－设计桩顶标高－另加长度）×根数；                             a、对于单轴水泥搅拌桩来说，桩径截面就是一个圆，所以桩径截面积＝πR^2 。 (注：式中 r 为圆的半径，π为圆周率。)
b、对于三轴水泥搅拌桩来说，其桩径截面是由三个圆相交而组成的图形（如图(二)所示），所以桩径截面积应按三个圆面积之和减去重叠部分（由三个弓形组成）面积来计算，然而这个重叠部分面积，计算起来是比较麻烦的。 
如果圆的半径 R 、两圆连心距d，均为已知数据，假设圆心角为θ（未知），图形中的三角函数关系(见上表)：
</t>
  </si>
  <si>
    <t xml:space="preserve">双轴桩径截面面积自动计算 </t>
  </si>
  <si>
    <t>两个圆的原始面积(m2)</t>
  </si>
  <si>
    <t>=2π*R^2</t>
  </si>
  <si>
    <t>最终面积（两个园-相交部分）</t>
  </si>
  <si>
    <t>=R^2（ 2π-θ＋sin(θ)）</t>
  </si>
  <si>
    <t>双轴桩径截面积</t>
  </si>
  <si>
    <t xml:space="preserve">1.计算规则：水泥搅拌桩按投影面积×实际深度（投影面积是要扣除两圆交叉重叠部分），一般按双头或三头为一组来计算。投影面积应该是一组的面积。一组与一组间的交叉重叠部分是不扣除的，这部分在定额里面考虑了。 有原位复打的，只计算一次体积。不能重复计算。要按水泥掺量的不同，分别计算。比较麻烦的就是如何区分是原位复打还是重叠交叉了。                                                       
2.工程量计算:(1).水泥搅拌桩工程量＝桩径截面积×（设计桩顶标高－设计桩底标高＋另加长度）×根数； 
             (2).空搅部分工程量＝桩径截面积×（自然地坪标高－设计桩顶标高－另加长度）×根数；                             a、对于单轴水泥搅拌桩来说，桩径截面就是一个圆，所以桩径截面积＝πR^2 。 (注：式中 r 为圆的半径，π为圆周率。)
b、对于双轴水泥搅拌桩来说，其桩径截面是由两个圆相交而组成的图形（如图(一)所示），所以桩径截面积应按两个圆面积之和减去重叠部分（由两个弓形组成）面积来计算，然而这个重叠部分面积，计算起来是比较麻烦的。 
如果圆的半径 R 、两圆连心距d，均为已知数据，假设圆心角为θ（未知），图形中的三角函数关系(见上表)：
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</si>
</sst>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41" formatCode="_ * #,##0_ ;_ * \-#,##0_ ;_ * &quot;-&quot;_ ;_ @_ "/>
    <numFmt numFmtId="43" formatCode="_ * #,##0.00_ ;_ * \-#,##0.00_ ;_ * &quot;-&quot;??_ ;_ @_ "/>
    <numFmt numFmtId="177" formatCode="0.000_ "/>
  </numFmts>
  <fonts count="27">
    <font>
      <sz val="12"/>
      <name val="宋体"/>
      <charset val="134"/>
    </font>
    <font>
      <b/>
      <sz val="18"/>
      <color indexed="54"/>
      <name val="幼圆"/>
      <family val="3"/>
      <charset val="134"/>
    </font>
    <font>
      <sz val="10"/>
      <color indexed="54"/>
      <name val="幼圆"/>
      <family val="3"/>
      <charset val="134"/>
    </font>
    <font>
      <sz val="10"/>
      <name val="幼圆"/>
      <family val="3"/>
      <charset val="134"/>
    </font>
    <font>
      <b/>
      <sz val="10"/>
      <color indexed="10"/>
      <name val="幼圆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4.4"/>
      <color indexed="12"/>
      <name val="宋体"/>
      <charset val="134"/>
    </font>
    <font>
      <u/>
      <sz val="14.4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幼圆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20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4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  <color rgb="00C0C0C0"/>
      <color rgb="006666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4</xdr:col>
      <xdr:colOff>0</xdr:colOff>
      <xdr:row>44</xdr:row>
      <xdr:rowOff>152400</xdr:rowOff>
    </xdr:to>
    <xdr:pic>
      <xdr:nvPicPr>
        <xdr:cNvPr id="5141" name="Picture 4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48100"/>
          <a:ext cx="6743700" cy="5943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4</xdr:col>
      <xdr:colOff>0</xdr:colOff>
      <xdr:row>44</xdr:row>
      <xdr:rowOff>152400</xdr:rowOff>
    </xdr:to>
    <xdr:pic>
      <xdr:nvPicPr>
        <xdr:cNvPr id="3100" name="Picture 11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48100"/>
          <a:ext cx="6743700" cy="5943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SheetLayoutView="60" workbookViewId="0">
      <selection activeCell="F11" sqref="F11"/>
    </sheetView>
  </sheetViews>
  <sheetFormatPr defaultColWidth="9" defaultRowHeight="14.25" outlineLevelCol="3"/>
  <cols>
    <col min="1" max="1" width="3.375" customWidth="1"/>
    <col min="2" max="2" width="27.125" customWidth="1"/>
    <col min="3" max="3" width="18" customWidth="1"/>
    <col min="4" max="4" width="40" customWidth="1"/>
  </cols>
  <sheetData>
    <row r="1" ht="21" spans="1:4">
      <c r="A1" s="1" t="s">
        <v>0</v>
      </c>
      <c r="B1" s="1"/>
      <c r="C1" s="1"/>
      <c r="D1" s="1"/>
    </row>
    <row r="2" ht="21" spans="1:4">
      <c r="A2" s="1"/>
      <c r="B2" s="1"/>
      <c r="C2" s="1"/>
      <c r="D2" s="1"/>
    </row>
    <row r="3" spans="1:4">
      <c r="A3" s="2" t="s">
        <v>1</v>
      </c>
      <c r="B3" s="2" t="s">
        <v>2</v>
      </c>
      <c r="C3" s="3" t="s">
        <v>3</v>
      </c>
      <c r="D3" s="3" t="s">
        <v>4</v>
      </c>
    </row>
    <row r="4" spans="1:4">
      <c r="A4" s="4">
        <v>1</v>
      </c>
      <c r="B4" s="5" t="s">
        <v>5</v>
      </c>
      <c r="C4" s="6">
        <v>0.3</v>
      </c>
      <c r="D4" s="7" t="s">
        <v>6</v>
      </c>
    </row>
    <row r="5" spans="1:4">
      <c r="A5" s="4">
        <v>2</v>
      </c>
      <c r="B5" s="5" t="s">
        <v>7</v>
      </c>
      <c r="C5" s="6">
        <v>0.35</v>
      </c>
      <c r="D5" s="7"/>
    </row>
    <row r="6" spans="1:4">
      <c r="A6" s="4">
        <v>3</v>
      </c>
      <c r="B6" s="8" t="s">
        <v>8</v>
      </c>
      <c r="C6" s="9">
        <f>2*ACOS(C5*0.5/C4)</f>
        <v>1.89593948276579</v>
      </c>
      <c r="D6" s="12" t="s">
        <v>9</v>
      </c>
    </row>
    <row r="7" spans="1:4">
      <c r="A7" s="4">
        <v>4</v>
      </c>
      <c r="B7" s="8" t="s">
        <v>10</v>
      </c>
      <c r="C7" s="9">
        <f>1/2*C4^2*(C6-SIN(C6))*2</f>
        <v>0.0853501029318424</v>
      </c>
      <c r="D7" s="12" t="s">
        <v>11</v>
      </c>
    </row>
    <row r="8" spans="1:4">
      <c r="A8" s="4">
        <v>5</v>
      </c>
      <c r="B8" s="8" t="s">
        <v>12</v>
      </c>
      <c r="C8" s="9">
        <f>3*PI()*C4^2</f>
        <v>0.848230016469244</v>
      </c>
      <c r="D8" s="12" t="s">
        <v>13</v>
      </c>
    </row>
    <row r="9" spans="1:4">
      <c r="A9" s="4">
        <v>6</v>
      </c>
      <c r="B9" s="5" t="s">
        <v>14</v>
      </c>
      <c r="C9" s="9">
        <f>3*C4^2*(1*PI()-C6+SIN(C6))</f>
        <v>0.592179707673717</v>
      </c>
      <c r="D9" s="12" t="s">
        <v>15</v>
      </c>
    </row>
    <row r="10" spans="1:4">
      <c r="A10" s="4">
        <v>7</v>
      </c>
      <c r="B10" s="5" t="s">
        <v>16</v>
      </c>
      <c r="C10" s="9">
        <f>C9</f>
        <v>0.592179707673717</v>
      </c>
      <c r="D10" s="7"/>
    </row>
    <row r="11" ht="129" customHeight="1" spans="1:4">
      <c r="A11" s="10" t="s">
        <v>17</v>
      </c>
      <c r="B11" s="10"/>
      <c r="C11" s="10"/>
      <c r="D11" s="10"/>
    </row>
    <row r="12" ht="18" customHeight="1" spans="1:4">
      <c r="A12" s="11"/>
      <c r="B12" s="11"/>
      <c r="C12" s="11"/>
      <c r="D12" s="11"/>
    </row>
  </sheetData>
  <protectedRanges>
    <protectedRange sqref="C4:C5" name="区域1"/>
  </protectedRanges>
  <mergeCells count="3">
    <mergeCell ref="A1:D1"/>
    <mergeCell ref="A11:D11"/>
    <mergeCell ref="A12:D12"/>
  </mergeCells>
  <printOptions horizontalCentered="1"/>
  <pageMargins left="0.393700787401575" right="0.393700787401575" top="0.984251968503937" bottom="0.984251968503937" header="0.511811023622047" footer="0.511811023622047"/>
  <pageSetup paperSize="9" orientation="portrait" horizontalDpi="300" verticalDpi="300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zoomScaleSheetLayoutView="60" workbookViewId="0">
      <selection activeCell="G20" sqref="G20"/>
    </sheetView>
  </sheetViews>
  <sheetFormatPr defaultColWidth="9" defaultRowHeight="14.25" outlineLevelCol="3"/>
  <cols>
    <col min="1" max="1" width="3.375" customWidth="1"/>
    <col min="2" max="2" width="32.125" customWidth="1"/>
    <col min="3" max="3" width="13.375" customWidth="1"/>
    <col min="4" max="4" width="39.625" customWidth="1"/>
  </cols>
  <sheetData>
    <row r="1" ht="21" spans="1:4">
      <c r="A1" s="1" t="s">
        <v>18</v>
      </c>
      <c r="B1" s="1"/>
      <c r="C1" s="1"/>
      <c r="D1" s="1"/>
    </row>
    <row r="2" ht="21" spans="1:4">
      <c r="A2" s="1"/>
      <c r="B2" s="1"/>
      <c r="C2" s="1"/>
      <c r="D2" s="1"/>
    </row>
    <row r="3" spans="1:4">
      <c r="A3" s="2" t="s">
        <v>1</v>
      </c>
      <c r="B3" s="2" t="s">
        <v>2</v>
      </c>
      <c r="C3" s="3" t="s">
        <v>3</v>
      </c>
      <c r="D3" s="3" t="s">
        <v>4</v>
      </c>
    </row>
    <row r="4" spans="1:4">
      <c r="A4" s="4">
        <v>1</v>
      </c>
      <c r="B4" s="5" t="s">
        <v>5</v>
      </c>
      <c r="C4" s="6">
        <v>0.35</v>
      </c>
      <c r="D4" s="7" t="s">
        <v>6</v>
      </c>
    </row>
    <row r="5" spans="1:4">
      <c r="A5" s="4">
        <v>2</v>
      </c>
      <c r="B5" s="5" t="s">
        <v>7</v>
      </c>
      <c r="C5" s="6">
        <v>0.5</v>
      </c>
      <c r="D5" s="7"/>
    </row>
    <row r="6" spans="1:4">
      <c r="A6" s="4">
        <v>3</v>
      </c>
      <c r="B6" s="8" t="s">
        <v>8</v>
      </c>
      <c r="C6" s="9">
        <f>2*ACOS(C5*0.5/C4)</f>
        <v>1.55038674662072</v>
      </c>
      <c r="D6" s="12" t="s">
        <v>9</v>
      </c>
    </row>
    <row r="7" spans="1:4">
      <c r="A7" s="4">
        <v>4</v>
      </c>
      <c r="B7" s="8" t="s">
        <v>10</v>
      </c>
      <c r="C7" s="9">
        <f>1/2*C4^2*(C6-SIN(C6))*2</f>
        <v>0.0674478893218796</v>
      </c>
      <c r="D7" s="12" t="s">
        <v>11</v>
      </c>
    </row>
    <row r="8" spans="1:4">
      <c r="A8" s="4">
        <v>5</v>
      </c>
      <c r="B8" s="8" t="s">
        <v>19</v>
      </c>
      <c r="C8" s="9">
        <f>2*PI()*C4^2</f>
        <v>0.769690200129499</v>
      </c>
      <c r="D8" s="12" t="s">
        <v>20</v>
      </c>
    </row>
    <row r="9" spans="1:4">
      <c r="A9" s="4">
        <v>6</v>
      </c>
      <c r="B9" s="5" t="s">
        <v>21</v>
      </c>
      <c r="C9" s="9">
        <f>C4^2*(2*PI()-C6+SIN(C6))</f>
        <v>0.70224231080762</v>
      </c>
      <c r="D9" s="12" t="s">
        <v>22</v>
      </c>
    </row>
    <row r="10" spans="1:4">
      <c r="A10" s="4">
        <v>7</v>
      </c>
      <c r="B10" s="5" t="s">
        <v>23</v>
      </c>
      <c r="C10" s="9">
        <f>C9</f>
        <v>0.70224231080762</v>
      </c>
      <c r="D10" s="7"/>
    </row>
    <row r="11" ht="129" customHeight="1" spans="1:4">
      <c r="A11" s="10" t="s">
        <v>24</v>
      </c>
      <c r="B11" s="10"/>
      <c r="C11" s="10"/>
      <c r="D11" s="10"/>
    </row>
    <row r="12" ht="18" customHeight="1" spans="1:4">
      <c r="A12" s="11"/>
      <c r="B12" s="11"/>
      <c r="C12" s="11"/>
      <c r="D12" s="11"/>
    </row>
  </sheetData>
  <protectedRanges>
    <protectedRange sqref="C4:C5" name="区域1"/>
  </protectedRanges>
  <mergeCells count="3">
    <mergeCell ref="A1:D1"/>
    <mergeCell ref="A11:D11"/>
    <mergeCell ref="A12:D12"/>
  </mergeCells>
  <printOptions horizontalCentered="1"/>
  <pageMargins left="0.393700787401575" right="0.393700787401575" top="0.984251968503937" bottom="0.984251968503937" header="0.511811023622047" footer="0.511811023622047"/>
  <pageSetup paperSize="9" orientation="portrait" horizontalDpi="300" verticalDpi="300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>
    <arrUserId title="区域1" rangeCreator="" othersAccessPermission="edit"/>
  </rangeList>
  <rangeList sheetStid="5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ASUS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附表(一) 三轴桩面积计算 </vt:lpstr>
      <vt:lpstr>附表(二) 双轴桩面积计算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陈万里</cp:lastModifiedBy>
  <dcterms:created xsi:type="dcterms:W3CDTF">2011-12-02T16:07:50Z</dcterms:created>
  <cp:lastPrinted>2011-12-30T00:34:26Z</cp:lastPrinted>
  <dcterms:modified xsi:type="dcterms:W3CDTF">2022-03-31T12:03:19Z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B47C7D6B57F940AB8B2146F452644275</vt:lpwstr>
  </property>
</Properties>
</file>